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<sst xmlns="http://schemas.openxmlformats.org/spreadsheetml/2006/main" count="47" uniqueCount="31">
  <si>
    <t xml:space="preserve">定数</t>
  </si>
  <si>
    <t xml:space="preserve">数値</t>
  </si>
  <si>
    <t xml:space="preserve">単位</t>
  </si>
  <si>
    <t xml:space="preserve">1月</t>
  </si>
  <si>
    <t xml:space="preserve">気圧面＼緯度</t>
  </si>
  <si>
    <t xml:space="preserve">40 S</t>
  </si>
  <si>
    <t xml:space="preserve">30 S</t>
  </si>
  <si>
    <t xml:space="preserve">30 N</t>
  </si>
  <si>
    <t xml:space="preserve">40 N</t>
  </si>
  <si>
    <t xml:space="preserve">u (35 S)</t>
  </si>
  <si>
    <t xml:space="preserve">u (35 N)</t>
  </si>
  <si>
    <t xml:space="preserve">Ω</t>
  </si>
  <si>
    <t xml:space="preserve">rad/s</t>
  </si>
  <si>
    <t xml:space="preserve">200 hPa</t>
  </si>
  <si>
    <t xml:space="preserve">g</t>
  </si>
  <si>
    <t xml:space="preserve">m./s^2</t>
  </si>
  <si>
    <t xml:space="preserve">300 hPa</t>
  </si>
  <si>
    <t xml:space="preserve">大円円周</t>
  </si>
  <si>
    <t xml:space="preserve">m</t>
  </si>
  <si>
    <t xml:space="preserve">500 hPa</t>
  </si>
  <si>
    <t xml:space="preserve">Δy</t>
  </si>
  <si>
    <t xml:space="preserve">700 hPa</t>
  </si>
  <si>
    <t xml:space="preserve">緯度_1</t>
  </si>
  <si>
    <t xml:space="preserve">度</t>
  </si>
  <si>
    <t xml:space="preserve">850 hPa</t>
  </si>
  <si>
    <t xml:space="preserve">f_1</t>
  </si>
  <si>
    <t xml:space="preserve">1/s</t>
  </si>
  <si>
    <t xml:space="preserve">1000 hPa</t>
  </si>
  <si>
    <t xml:space="preserve">緯度_2</t>
  </si>
  <si>
    <t xml:space="preserve">f_2</t>
  </si>
  <si>
    <t xml:space="preserve">7月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</si>
</sst>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_ "/>
    <numFmt numFmtId="166" formatCode="0.00E+00"/>
  </numFmts>
  <fonts count="5">
    <font>
      <sz val="11"/>
      <color rgb="FF000000"/>
      <name val="ＭＳ Ｐゴシック"/>
      <family val="2"/>
      <charset val="1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b val="true"/>
      <sz val="11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2" activeCellId="0" sqref="C2"/>
    </sheetView>
  </sheetViews>
  <sheetFormatPr defaultColWidth="8.546875" defaultRowHeight="13.2" zeroHeight="false" outlineLevelRow="0" outlineLevelCol="0"/>
  <cols>
    <col collapsed="false" customWidth="true" hidden="false" outlineLevel="0" max="2" min="2" style="0" width="13.66"/>
    <col collapsed="false" customWidth="true" hidden="false" outlineLevel="0" max="11" min="10" style="0" width="9.11"/>
  </cols>
  <sheetData>
    <row r="1" customFormat="false" ht="13.2" hidden="false" customHeight="false" outlineLevel="0" collapsed="false">
      <c r="A1" s="0" t="s">
        <v>0</v>
      </c>
      <c r="B1" s="0" t="s">
        <v>1</v>
      </c>
      <c r="C1" s="0" t="s">
        <v>2</v>
      </c>
      <c r="E1" s="1" t="s">
        <v>3</v>
      </c>
      <c r="F1" s="2"/>
      <c r="G1" s="3"/>
      <c r="H1" s="3"/>
      <c r="I1" s="3"/>
    </row>
    <row r="2" customFormat="false" ht="26.4" hidden="false" customHeight="false" outlineLevel="0" collapsed="false">
      <c r="E2" s="1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5" t="s">
        <v>9</v>
      </c>
      <c r="K2" s="5" t="s">
        <v>10</v>
      </c>
    </row>
    <row r="3" customFormat="false" ht="13.2" hidden="false" customHeight="false" outlineLevel="0" collapsed="false">
      <c r="A3" s="0" t="s">
        <v>11</v>
      </c>
      <c r="B3" s="0" t="n">
        <f aca="false">2*PI()/(24*60*60)</f>
        <v>7.27220521664304E-005</v>
      </c>
      <c r="C3" s="0" t="s">
        <v>12</v>
      </c>
      <c r="E3" s="6" t="s">
        <v>13</v>
      </c>
      <c r="F3" s="6" t="n">
        <v>12082</v>
      </c>
      <c r="G3" s="6" t="n">
        <v>12312</v>
      </c>
      <c r="H3" s="6" t="n">
        <v>12051</v>
      </c>
      <c r="I3" s="6" t="n">
        <v>11672</v>
      </c>
      <c r="J3" s="7" t="n">
        <f aca="false">-($B$4/$B$8)*(G3-F3)/$B$6</f>
        <v>24.3169442021713</v>
      </c>
      <c r="K3" s="7" t="n">
        <f aca="false">-($B$4/$B$10)*(I3-H3)/$B$6</f>
        <v>40.0700950114041</v>
      </c>
    </row>
    <row r="4" customFormat="false" ht="13.2" hidden="false" customHeight="false" outlineLevel="0" collapsed="false">
      <c r="A4" s="0" t="s">
        <v>14</v>
      </c>
      <c r="B4" s="0" t="n">
        <v>9.8</v>
      </c>
      <c r="C4" s="0" t="s">
        <v>15</v>
      </c>
      <c r="E4" s="6" t="s">
        <v>16</v>
      </c>
      <c r="F4" s="6" t="n">
        <v>9416</v>
      </c>
      <c r="G4" s="6" t="n">
        <v>9602</v>
      </c>
      <c r="H4" s="6" t="n">
        <v>9379</v>
      </c>
      <c r="I4" s="6" t="n">
        <v>9062</v>
      </c>
      <c r="J4" s="7" t="n">
        <f aca="false">-($B$4/$B$8)*(G4-F4)/$B$6</f>
        <v>19.6650070504516</v>
      </c>
      <c r="K4" s="7" t="n">
        <f aca="false">-($B$4/$B$10)*(I4-H4)/$B$6</f>
        <v>33.5150926612535</v>
      </c>
    </row>
    <row r="5" customFormat="false" ht="13.2" hidden="false" customHeight="false" outlineLevel="0" collapsed="false">
      <c r="A5" s="0" t="s">
        <v>17</v>
      </c>
      <c r="B5" s="8" t="n">
        <v>40000000</v>
      </c>
      <c r="C5" s="0" t="s">
        <v>18</v>
      </c>
      <c r="E5" s="6" t="s">
        <v>19</v>
      </c>
      <c r="F5" s="6" t="n">
        <v>5723</v>
      </c>
      <c r="G5" s="6" t="n">
        <v>5838</v>
      </c>
      <c r="H5" s="6" t="n">
        <v>5715</v>
      </c>
      <c r="I5" s="6" t="n">
        <v>5524</v>
      </c>
      <c r="J5" s="7" t="n">
        <f aca="false">-($B$4/$B$8)*(G5-F5)/$B$6</f>
        <v>12.1584721010857</v>
      </c>
      <c r="K5" s="7" t="n">
        <f aca="false">-($B$4/$B$10)*(I5-H5)/$B$6</f>
        <v>20.1936362722379</v>
      </c>
    </row>
    <row r="6" customFormat="false" ht="13.2" hidden="false" customHeight="false" outlineLevel="0" collapsed="false">
      <c r="A6" s="0" t="s">
        <v>20</v>
      </c>
      <c r="B6" s="8" t="n">
        <f aca="false">$B$5*10/360</f>
        <v>1111111.11111111</v>
      </c>
      <c r="C6" s="0" t="s">
        <v>18</v>
      </c>
      <c r="E6" s="6" t="s">
        <v>21</v>
      </c>
      <c r="F6" s="6" t="n">
        <v>3080</v>
      </c>
      <c r="G6" s="6" t="n">
        <v>3146</v>
      </c>
      <c r="H6" s="6" t="n">
        <v>3095</v>
      </c>
      <c r="I6" s="6" t="n">
        <v>2988</v>
      </c>
      <c r="J6" s="7" t="n">
        <f aca="false">-($B$4/$B$8)*(G6-F6)/$B$6</f>
        <v>6.9779057275796</v>
      </c>
      <c r="K6" s="7" t="n">
        <f aca="false">-($B$4/$B$10)*(I6-H6)/$B$6</f>
        <v>11.3126653462275</v>
      </c>
    </row>
    <row r="7" customFormat="false" ht="13.2" hidden="false" customHeight="false" outlineLevel="0" collapsed="false">
      <c r="A7" s="0" t="s">
        <v>22</v>
      </c>
      <c r="B7" s="0" t="n">
        <v>-35</v>
      </c>
      <c r="C7" s="0" t="s">
        <v>23</v>
      </c>
      <c r="E7" s="6" t="s">
        <v>24</v>
      </c>
      <c r="F7" s="6" t="n">
        <v>1491</v>
      </c>
      <c r="G7" s="6" t="n">
        <v>1525</v>
      </c>
      <c r="H7" s="6" t="n">
        <v>1519</v>
      </c>
      <c r="I7" s="6" t="n">
        <v>1460</v>
      </c>
      <c r="J7" s="7" t="n">
        <f aca="false">-($B$4/$B$8)*(G7-F7)/$B$6</f>
        <v>3.59467870814707</v>
      </c>
      <c r="K7" s="7" t="n">
        <f aca="false">-($B$4/$B$10)*(I7-H7)/$B$6</f>
        <v>6.23782481707873</v>
      </c>
    </row>
    <row r="8" customFormat="false" ht="13.2" hidden="false" customHeight="false" outlineLevel="0" collapsed="false">
      <c r="A8" s="0" t="s">
        <v>25</v>
      </c>
      <c r="B8" s="0" t="n">
        <f aca="false">2*$B$3*SIN($B$7*PI()/180)</f>
        <v>-8.3423311051512E-005</v>
      </c>
      <c r="C8" s="0" t="s">
        <v>26</v>
      </c>
      <c r="E8" s="6" t="s">
        <v>27</v>
      </c>
      <c r="F8" s="6" t="n">
        <v>136</v>
      </c>
      <c r="G8" s="6" t="n">
        <v>137</v>
      </c>
      <c r="H8" s="6" t="n">
        <v>168</v>
      </c>
      <c r="I8" s="6" t="n">
        <v>151</v>
      </c>
      <c r="J8" s="7" t="n">
        <f aca="false">-($B$4/$B$8)*(G8-F8)/$B$6</f>
        <v>0.105725844357267</v>
      </c>
      <c r="K8" s="7" t="n">
        <f aca="false">-($B$4/$B$10)*(I8-H8)/$B$6</f>
        <v>1.79733935407353</v>
      </c>
    </row>
    <row r="9" customFormat="false" ht="13.2" hidden="false" customHeight="false" outlineLevel="0" collapsed="false">
      <c r="A9" s="0" t="s">
        <v>28</v>
      </c>
      <c r="B9" s="0" t="n">
        <v>35</v>
      </c>
      <c r="C9" s="0" t="s">
        <v>23</v>
      </c>
    </row>
    <row r="10" customFormat="false" ht="13.2" hidden="false" customHeight="false" outlineLevel="0" collapsed="false">
      <c r="A10" s="0" t="s">
        <v>29</v>
      </c>
      <c r="B10" s="0" t="n">
        <f aca="false">2*$B$3*SIN($B$9*PI()/180)</f>
        <v>8.3423311051512E-005</v>
      </c>
      <c r="C10" s="0" t="s">
        <v>26</v>
      </c>
      <c r="E10" s="1" t="s">
        <v>30</v>
      </c>
      <c r="F10" s="9"/>
      <c r="G10" s="9"/>
      <c r="H10" s="9"/>
      <c r="I10" s="9"/>
    </row>
    <row r="11" customFormat="false" ht="26.4" hidden="false" customHeight="false" outlineLevel="0" collapsed="false">
      <c r="E11" s="1" t="s">
        <v>4</v>
      </c>
      <c r="F11" s="4" t="s">
        <v>5</v>
      </c>
      <c r="G11" s="4" t="s">
        <v>6</v>
      </c>
      <c r="H11" s="4" t="s">
        <v>7</v>
      </c>
      <c r="I11" s="4" t="s">
        <v>8</v>
      </c>
      <c r="J11" s="10" t="s">
        <v>9</v>
      </c>
      <c r="K11" s="5" t="s">
        <v>10</v>
      </c>
    </row>
    <row r="12" customFormat="false" ht="13.2" hidden="false" customHeight="false" outlineLevel="0" collapsed="false">
      <c r="E12" s="6" t="s">
        <v>13</v>
      </c>
      <c r="F12" s="6" t="n">
        <v>11717</v>
      </c>
      <c r="G12" s="6" t="n">
        <v>12075</v>
      </c>
      <c r="H12" s="6" t="n">
        <v>12449</v>
      </c>
      <c r="I12" s="6" t="n">
        <v>12329</v>
      </c>
      <c r="J12" s="11" t="n">
        <f aca="false">-($B$4/$B$8)*(G12-F12)/$B$6</f>
        <v>37.8498522799014</v>
      </c>
      <c r="K12" s="7" t="n">
        <f aca="false">-($B$4/$B$10)*(I12-H12)/$B$6</f>
        <v>12.687101322872</v>
      </c>
    </row>
    <row r="13" customFormat="false" ht="13.2" hidden="false" customHeight="false" outlineLevel="0" collapsed="false">
      <c r="E13" s="6" t="s">
        <v>16</v>
      </c>
      <c r="F13" s="6" t="n">
        <v>9107</v>
      </c>
      <c r="G13" s="6" t="n">
        <v>9398</v>
      </c>
      <c r="H13" s="6" t="n">
        <v>9702</v>
      </c>
      <c r="I13" s="6" t="n">
        <v>9605</v>
      </c>
      <c r="J13" s="11" t="n">
        <f aca="false">-($B$4/$B$8)*(G13-F13)/$B$6</f>
        <v>30.7662207079646</v>
      </c>
      <c r="K13" s="7" t="n">
        <f aca="false">-($B$4/$B$10)*(I13-H13)/$B$6</f>
        <v>10.2554069026549</v>
      </c>
    </row>
    <row r="14" customFormat="false" ht="13.2" hidden="false" customHeight="false" outlineLevel="0" collapsed="false">
      <c r="E14" s="6" t="s">
        <v>19</v>
      </c>
      <c r="F14" s="6" t="n">
        <v>5554</v>
      </c>
      <c r="G14" s="6" t="n">
        <v>5731</v>
      </c>
      <c r="H14" s="6" t="n">
        <v>5899</v>
      </c>
      <c r="I14" s="6" t="n">
        <v>5838</v>
      </c>
      <c r="J14" s="11" t="n">
        <f aca="false">-($B$4/$B$8)*(G14-F14)/$B$6</f>
        <v>18.7134744512362</v>
      </c>
      <c r="K14" s="7" t="n">
        <f aca="false">-($B$4/$B$10)*(I14-H14)/$B$6</f>
        <v>6.44927650579326</v>
      </c>
    </row>
    <row r="15" customFormat="false" ht="13.2" hidden="false" customHeight="false" outlineLevel="0" collapsed="false">
      <c r="E15" s="6" t="s">
        <v>21</v>
      </c>
      <c r="F15" s="6" t="n">
        <v>2998</v>
      </c>
      <c r="G15" s="6" t="n">
        <v>3108</v>
      </c>
      <c r="H15" s="6" t="n">
        <v>3171</v>
      </c>
      <c r="I15" s="6" t="n">
        <v>3146</v>
      </c>
      <c r="J15" s="11" t="n">
        <f aca="false">-($B$4/$B$8)*(G15-F15)/$B$6</f>
        <v>11.6298428792993</v>
      </c>
      <c r="K15" s="7" t="n">
        <f aca="false">-($B$4/$B$10)*(I15-H15)/$B$6</f>
        <v>2.64314610893167</v>
      </c>
    </row>
    <row r="16" customFormat="false" ht="13.2" hidden="false" customHeight="false" outlineLevel="0" collapsed="false">
      <c r="E16" s="6" t="s">
        <v>24</v>
      </c>
      <c r="F16" s="6" t="n">
        <v>1456</v>
      </c>
      <c r="G16" s="6" t="n">
        <v>1531</v>
      </c>
      <c r="H16" s="6" t="n">
        <v>1525</v>
      </c>
      <c r="I16" s="6" t="n">
        <v>1517</v>
      </c>
      <c r="J16" s="11" t="n">
        <f aca="false">-($B$4/$B$8)*(G16-F16)/$B$6</f>
        <v>7.929438326795</v>
      </c>
      <c r="K16" s="7" t="n">
        <f aca="false">-($B$4/$B$10)*(I16-H16)/$B$6</f>
        <v>0.845806754858133</v>
      </c>
    </row>
    <row r="17" customFormat="false" ht="13.2" hidden="false" customHeight="false" outlineLevel="0" collapsed="false">
      <c r="E17" s="6" t="s">
        <v>27</v>
      </c>
      <c r="F17" s="6" t="n">
        <v>130</v>
      </c>
      <c r="G17" s="6" t="n">
        <v>179</v>
      </c>
      <c r="H17" s="6" t="n">
        <v>110</v>
      </c>
      <c r="I17" s="6" t="n">
        <v>117</v>
      </c>
      <c r="J17" s="11" t="n">
        <f aca="false">-($B$4/$B$8)*(G17-F17)/$B$6</f>
        <v>5.18056637350606</v>
      </c>
      <c r="K17" s="7" t="n">
        <f aca="false">-($B$4/$B$10)*(I17-H17)/$B$6</f>
        <v>-0.740080910500866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LibreOffice/7.1.4.2$Windows_X86_64 LibreOffice_project/a529a4fab45b75fefc5b6226684193eb000654f6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ja-JP</dc:language>
  <cp:lastModifiedBy/>
  <dcterms:modified xsi:type="dcterms:W3CDTF">2022-07-14T17:45:08Z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